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orlen.pl\GK\OCH\Public\LOGISTYKA\Ania.Matysiak\Mycie okien\dokumentacja\"/>
    </mc:Choice>
  </mc:AlternateContent>
  <xr:revisionPtr revIDLastSave="0" documentId="13_ncr:1_{957BD866-4F38-46DE-8B36-218D9B68C9F7}" xr6:coauthVersionLast="47" xr6:coauthVersionMax="47" xr10:uidLastSave="{00000000-0000-0000-0000-000000000000}"/>
  <bookViews>
    <workbookView xWindow="28680" yWindow="-120" windowWidth="51840" windowHeight="21120" activeTab="1" xr2:uid="{00000000-000D-0000-FFFF-FFFF00000000}"/>
  </bookViews>
  <sheets>
    <sheet name="Część I -TERMIKA" sheetId="1" r:id="rId1"/>
    <sheet name="Część II -Zielona Góra" sheetId="3" r:id="rId2"/>
    <sheet name="Część III -KOPALNIE" sheetId="2" r:id="rId3"/>
    <sheet name="Łączna pow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B6" i="4" s="1"/>
  <c r="C23" i="1" l="1"/>
  <c r="B4" i="4" s="1"/>
  <c r="C20" i="1"/>
  <c r="C17" i="1"/>
  <c r="C18" i="3"/>
  <c r="C14" i="3"/>
  <c r="C10" i="3"/>
  <c r="C6" i="3"/>
  <c r="C104" i="2"/>
  <c r="C99" i="2"/>
  <c r="C94" i="2"/>
  <c r="C88" i="2"/>
  <c r="C83" i="2"/>
  <c r="C77" i="2"/>
  <c r="C72" i="2"/>
  <c r="C61" i="2"/>
  <c r="C66" i="2"/>
  <c r="C56" i="2"/>
  <c r="C51" i="2"/>
  <c r="C45" i="2"/>
  <c r="C40" i="2"/>
  <c r="C35" i="2"/>
  <c r="C30" i="2"/>
  <c r="C25" i="2"/>
  <c r="C20" i="2"/>
  <c r="C14" i="2"/>
  <c r="C9" i="2"/>
  <c r="C109" i="2"/>
  <c r="C110" i="2" l="1"/>
  <c r="B7" i="4" s="1"/>
  <c r="C19" i="3"/>
  <c r="B5" i="4" s="1"/>
  <c r="C14" i="1"/>
  <c r="C10" i="1"/>
  <c r="C7" i="1"/>
  <c r="C24" i="1" l="1"/>
  <c r="B3" i="4" l="1"/>
  <c r="B8" i="4" s="1"/>
</calcChain>
</file>

<file path=xl/sharedStrings.xml><?xml version="1.0" encoding="utf-8"?>
<sst xmlns="http://schemas.openxmlformats.org/spreadsheetml/2006/main" count="246" uniqueCount="78">
  <si>
    <t>EC Żerań</t>
  </si>
  <si>
    <t>jedn. miary</t>
  </si>
  <si>
    <t>Budynek główny</t>
  </si>
  <si>
    <t>m2</t>
  </si>
  <si>
    <t>Budynki produkcyjne</t>
  </si>
  <si>
    <t>Blok Gazowo Parowy - okna</t>
  </si>
  <si>
    <t>Blok Gazowo Parowy - żaluzje fasadowe</t>
  </si>
  <si>
    <t>EC Siekierki</t>
  </si>
  <si>
    <t>Budynki biurowe i produkcyjne</t>
  </si>
  <si>
    <t>EC Pruszków</t>
  </si>
  <si>
    <t>Budynek KGO</t>
  </si>
  <si>
    <t>C Kawęczyn</t>
  </si>
  <si>
    <t>C Wola</t>
  </si>
  <si>
    <t>ZSP -EC Siekierki + Zawodzie Kontener socjalno-biurowy</t>
  </si>
  <si>
    <t>ZSPS</t>
  </si>
  <si>
    <t>pow. okien</t>
  </si>
  <si>
    <t>Budynek biurowy w Zielonej Górze przy ul. Św. Kingi 6,</t>
  </si>
  <si>
    <t>Budynek biurowy w Zielonej Górze przy ul. Boh. Westerplatte 15 i 17, (Chopina)</t>
  </si>
  <si>
    <t>Budynek biurowy w Zielonej Górze przy ul. Dąbrowskiego 12</t>
  </si>
  <si>
    <t>Budynek biurowy w Zielonej Górze przy ul. Naftowej 3 (wjazd od ul. Foluszowej 1),</t>
  </si>
  <si>
    <t>Fasady szklane</t>
  </si>
  <si>
    <t>Okna PCV, drewniane i aluminiowe - pow. całkowita [m2], inne powierzchnie szklane [drzwi, przeszklenia w BOK, powierzchnie podziałowe]</t>
  </si>
  <si>
    <t>okna PCV, drewniane, aluminiowe</t>
  </si>
  <si>
    <t>powierzchnie szklane, drzwi, przeszklenia</t>
  </si>
  <si>
    <t>fasady szklane</t>
  </si>
  <si>
    <t>2 x w roku</t>
  </si>
  <si>
    <t>ilość usług w roku</t>
  </si>
  <si>
    <t xml:space="preserve">Lokalizacja ZSP  Siekierki  </t>
  </si>
  <si>
    <t>Mycie elewacji w bud. biurowym w Zielonej Górze przy ul. Boh. Westerplatte 15 i 17</t>
  </si>
  <si>
    <t>a. Budynek wysoki Zielona Góra, ul. Boh. Westerplatte 15</t>
  </si>
  <si>
    <t>b. Budynek niski Zielona Góra, ul. Boh. Westerplatte 17</t>
  </si>
  <si>
    <t>d. Parter część wystawowa (mycie obustronne)</t>
  </si>
  <si>
    <t>e. Nad garażem</t>
  </si>
  <si>
    <t>raz w roku</t>
  </si>
  <si>
    <t xml:space="preserve">    Parter część wystawowa (mycie jednostronne)</t>
  </si>
  <si>
    <t>c. Dach Świetlik nad budynkiem niskim (mycie obustronne)</t>
  </si>
  <si>
    <t>Ilość usług w roku</t>
  </si>
  <si>
    <t xml:space="preserve">max 4 </t>
  </si>
  <si>
    <t>max.4 x w roku</t>
  </si>
  <si>
    <t>2 x  w roku</t>
  </si>
  <si>
    <t>Ośrodek Kopalń Grodzisk m. Snowidowo, 62-065 Grodzisk Wlkp.</t>
  </si>
  <si>
    <t>Odazotownia Grodzisk m. Snowidowo, 62-065 Grodzisk Wlkp</t>
  </si>
  <si>
    <t>KGZ Kościan-Brońsko m. Kokorzyn, 64-000 Kościan</t>
  </si>
  <si>
    <t>KRNiGZ Wielichowo 64-050 Wielichowo</t>
  </si>
  <si>
    <t>PMG Bonikowo m. Kokorzyn,64-000 Kościan</t>
  </si>
  <si>
    <t xml:space="preserve"> OP Rokietnica, m. Chlewiska</t>
  </si>
  <si>
    <t xml:space="preserve">OG Młodasko m. Kiączyn-Stare, Stare 1, 64-530 Kaźmierz  </t>
  </si>
  <si>
    <t>OP Michorzewo, m. Krystianowo</t>
  </si>
  <si>
    <t>Budynek Laboratorium m. Barnówko, 74-400 Dębno</t>
  </si>
  <si>
    <t>KRNiGZ Dębno m. Barnówko, 74-400 Dębno (bud. Ochrony)</t>
  </si>
  <si>
    <t>OK Gorzów Wlkp./Drezdenko m.Sulisław, 74-300 Myślibórz</t>
  </si>
  <si>
    <t>KRNiGZ Dębno m. Barnówko, 74-400 Dębno (budynek biurowy ze sterownią, bud. Socjalny, bud. Magazynowy)</t>
  </si>
  <si>
    <t>KRNiGZ Radoszyn m. Radoszyn, 66-213 Skąpe</t>
  </si>
  <si>
    <t>KRNiGZ Radoszyn – OP Ołobok, m. Łąkie, 66-211 Łąkie</t>
  </si>
  <si>
    <t>Kopalnia Ropy Naftowej i Gazu Ziemnego Lubiatów, m. Grotów 59a, 66-530 Drezdenko</t>
  </si>
  <si>
    <t>Terminal Ekspedycyjny Wierzbno m. Wierzbno 60, 66-340 Przytoczna</t>
  </si>
  <si>
    <t>OG Górzyca,m.Ługi Górzyckie, 69-113 Górzyca</t>
  </si>
  <si>
    <t>OP Jeniniec m. Krzyszczynka, 66-450 Bogdaniec</t>
  </si>
  <si>
    <t>OP Lubiszyn m. Kolonia Myśliborska, 66-433 Lubiszyn</t>
  </si>
  <si>
    <t>OP Dzieduszyce m. Dzieduszyce, 66-460 Witnica</t>
  </si>
  <si>
    <t>Część I</t>
  </si>
  <si>
    <t>Część I dla ZSPS</t>
  </si>
  <si>
    <t>Część II</t>
  </si>
  <si>
    <t>Część IIB</t>
  </si>
  <si>
    <t>Część C</t>
  </si>
  <si>
    <t>Powierzchnia w m2</t>
  </si>
  <si>
    <t>SUMA</t>
  </si>
  <si>
    <t xml:space="preserve">Część II - Lokalizacje ORLEN S.A. Oddział Centralny Upstream Polska w Warszawie - obiekty w Zielonej Górze </t>
  </si>
  <si>
    <t>Część II B</t>
  </si>
  <si>
    <t xml:space="preserve">Część I  - Lokalizacje ORLEN TERMIKA S.A.  </t>
  </si>
  <si>
    <t xml:space="preserve">Część III - Lokalizacje na Ośrodki KOPALŃ  </t>
  </si>
  <si>
    <t xml:space="preserve">Grupa 1 </t>
  </si>
  <si>
    <t xml:space="preserve">Grupa 2 </t>
  </si>
  <si>
    <t xml:space="preserve">Grupa 3 </t>
  </si>
  <si>
    <t xml:space="preserve">Grupa 4 </t>
  </si>
  <si>
    <t>Grupa 5</t>
  </si>
  <si>
    <t>Grupa 6</t>
  </si>
  <si>
    <t>Część II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</si>
</sst>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b/>
      <sz val="12"/>
      <color rgb="FF0000CC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1" xfId="0" applyNumberFormat="1" applyBorder="1"/>
    <xf numFmtId="4" fontId="0" fillId="0" borderId="0" xfId="0" applyNumberFormat="1"/>
    <xf numFmtId="0" fontId="1" fillId="6" borderId="3" xfId="0" applyFont="1" applyFill="1" applyBorder="1"/>
    <xf numFmtId="4" fontId="1" fillId="6" borderId="3" xfId="0" applyNumberFormat="1" applyFont="1" applyFill="1" applyBorder="1"/>
    <xf numFmtId="0" fontId="0" fillId="3" borderId="2" xfId="0" applyFill="1" applyBorder="1"/>
    <xf numFmtId="0" fontId="1" fillId="2" borderId="3" xfId="0" applyFont="1" applyFill="1" applyBorder="1"/>
    <xf numFmtId="4" fontId="1" fillId="2" borderId="3" xfId="0" applyNumberFormat="1" applyFont="1" applyFill="1" applyBorder="1"/>
    <xf numFmtId="0" fontId="1" fillId="6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6" borderId="0" xfId="0" applyNumberFormat="1" applyFill="1"/>
    <xf numFmtId="4" fontId="1" fillId="3" borderId="2" xfId="0" applyNumberFormat="1" applyFont="1" applyFill="1" applyBorder="1"/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0" fontId="6" fillId="6" borderId="1" xfId="0" applyFont="1" applyFill="1" applyBorder="1"/>
    <xf numFmtId="0" fontId="0" fillId="6" borderId="0" xfId="0" applyFill="1" applyAlignment="1">
      <alignment horizontal="center" vertical="center"/>
    </xf>
    <xf numFmtId="0" fontId="6" fillId="6" borderId="0" xfId="0" applyFont="1" applyFill="1"/>
    <xf numFmtId="0" fontId="1" fillId="6" borderId="0" xfId="0" applyFont="1" applyFill="1"/>
    <xf numFmtId="0" fontId="1" fillId="6" borderId="5" xfId="0" applyFont="1" applyFill="1" applyBorder="1"/>
    <xf numFmtId="0" fontId="1" fillId="6" borderId="6" xfId="0" applyFont="1" applyFill="1" applyBorder="1"/>
    <xf numFmtId="0" fontId="6" fillId="6" borderId="3" xfId="0" applyFont="1" applyFill="1" applyBorder="1"/>
    <xf numFmtId="0" fontId="0" fillId="6" borderId="3" xfId="0" applyFill="1" applyBorder="1" applyAlignment="1">
      <alignment horizontal="center" vertical="center"/>
    </xf>
    <xf numFmtId="0" fontId="0" fillId="6" borderId="3" xfId="0" applyFill="1" applyBorder="1"/>
    <xf numFmtId="0" fontId="3" fillId="2" borderId="3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8" xfId="0" applyFill="1" applyBorder="1"/>
    <xf numFmtId="0" fontId="0" fillId="6" borderId="9" xfId="0" applyFill="1" applyBorder="1" applyAlignment="1">
      <alignment horizontal="center" vertical="center"/>
    </xf>
    <xf numFmtId="0" fontId="0" fillId="6" borderId="11" xfId="0" applyFill="1" applyBorder="1"/>
    <xf numFmtId="0" fontId="0" fillId="6" borderId="12" xfId="0" applyFill="1" applyBorder="1" applyAlignment="1">
      <alignment horizontal="center" vertical="center"/>
    </xf>
    <xf numFmtId="0" fontId="1" fillId="6" borderId="13" xfId="0" applyFont="1" applyFill="1" applyBorder="1"/>
    <xf numFmtId="0" fontId="1" fillId="6" borderId="14" xfId="0" applyFont="1" applyFill="1" applyBorder="1"/>
    <xf numFmtId="0" fontId="0" fillId="6" borderId="15" xfId="0" applyFill="1" applyBorder="1" applyAlignment="1">
      <alignment horizontal="center" vertical="center"/>
    </xf>
    <xf numFmtId="4" fontId="0" fillId="0" borderId="4" xfId="0" applyNumberFormat="1" applyBorder="1"/>
    <xf numFmtId="4" fontId="1" fillId="6" borderId="6" xfId="0" applyNumberFormat="1" applyFont="1" applyFill="1" applyBorder="1"/>
    <xf numFmtId="4" fontId="1" fillId="6" borderId="14" xfId="0" applyNumberFormat="1" applyFont="1" applyFill="1" applyBorder="1"/>
    <xf numFmtId="0" fontId="0" fillId="5" borderId="1" xfId="0" applyFill="1" applyBorder="1"/>
    <xf numFmtId="0" fontId="0" fillId="6" borderId="16" xfId="0" applyFill="1" applyBorder="1"/>
    <xf numFmtId="4" fontId="0" fillId="6" borderId="16" xfId="0" applyNumberFormat="1" applyFill="1" applyBorder="1"/>
    <xf numFmtId="0" fontId="0" fillId="0" borderId="17" xfId="0" applyBorder="1" applyAlignment="1">
      <alignment wrapText="1"/>
    </xf>
    <xf numFmtId="0" fontId="0" fillId="0" borderId="17" xfId="0" applyBorder="1"/>
    <xf numFmtId="0" fontId="0" fillId="3" borderId="18" xfId="0" applyFill="1" applyBorder="1"/>
    <xf numFmtId="0" fontId="0" fillId="0" borderId="20" xfId="0" applyBorder="1" applyAlignment="1">
      <alignment wrapText="1"/>
    </xf>
    <xf numFmtId="0" fontId="0" fillId="5" borderId="3" xfId="0" applyFill="1" applyBorder="1"/>
    <xf numFmtId="0" fontId="0" fillId="6" borderId="19" xfId="0" applyFill="1" applyBorder="1"/>
    <xf numFmtId="4" fontId="0" fillId="6" borderId="19" xfId="0" applyNumberFormat="1" applyFill="1" applyBorder="1"/>
    <xf numFmtId="0" fontId="1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2" fillId="2" borderId="3" xfId="0" applyFont="1" applyFill="1" applyBorder="1"/>
    <xf numFmtId="4" fontId="3" fillId="3" borderId="7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6" borderId="13" xfId="0" applyFont="1" applyFill="1" applyBorder="1" applyAlignment="1">
      <alignment wrapText="1"/>
    </xf>
    <xf numFmtId="0" fontId="1" fillId="6" borderId="14" xfId="0" applyFont="1" applyFill="1" applyBorder="1" applyAlignment="1">
      <alignment wrapText="1"/>
    </xf>
    <xf numFmtId="4" fontId="1" fillId="6" borderId="14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" fillId="6" borderId="5" xfId="0" applyFont="1" applyFill="1" applyBorder="1" applyAlignment="1">
      <alignment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7" borderId="8" xfId="0" applyFill="1" applyBorder="1" applyAlignment="1">
      <alignment horizontal="center" vertical="center"/>
    </xf>
    <xf numFmtId="4" fontId="8" fillId="7" borderId="9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17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8" fillId="0" borderId="25" xfId="0" applyFon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8" fillId="7" borderId="8" xfId="0" applyFont="1" applyFill="1" applyBorder="1" applyAlignment="1">
      <alignment horizontal="center"/>
    </xf>
    <xf numFmtId="4" fontId="9" fillId="7" borderId="9" xfId="0" applyNumberFormat="1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0" borderId="0" xfId="0" applyAlignment="1">
      <alignment horizontal="center" wrapText="1"/>
    </xf>
    <xf numFmtId="4" fontId="0" fillId="0" borderId="5" xfId="0" applyNumberFormat="1" applyBorder="1"/>
    <xf numFmtId="4" fontId="6" fillId="3" borderId="21" xfId="0" applyNumberFormat="1" applyFont="1" applyFill="1" applyBorder="1"/>
    <xf numFmtId="4" fontId="7" fillId="5" borderId="5" xfId="0" applyNumberFormat="1" applyFont="1" applyFill="1" applyBorder="1"/>
    <xf numFmtId="4" fontId="7" fillId="5" borderId="13" xfId="0" applyNumberFormat="1" applyFont="1" applyFill="1" applyBorder="1"/>
    <xf numFmtId="4" fontId="3" fillId="3" borderId="15" xfId="0" applyNumberFormat="1" applyFont="1" applyFill="1" applyBorder="1"/>
    <xf numFmtId="0" fontId="1" fillId="2" borderId="9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/>
    </xf>
    <xf numFmtId="4" fontId="0" fillId="6" borderId="13" xfId="0" applyNumberFormat="1" applyFill="1" applyBorder="1"/>
    <xf numFmtId="4" fontId="0" fillId="0" borderId="22" xfId="0" applyNumberFormat="1" applyBorder="1"/>
    <xf numFmtId="4" fontId="1" fillId="2" borderId="1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6" borderId="20" xfId="0" applyFont="1" applyFill="1" applyBorder="1"/>
    <xf numFmtId="4" fontId="1" fillId="2" borderId="10" xfId="0" applyNumberFormat="1" applyFont="1" applyFill="1" applyBorder="1" applyAlignment="1">
      <alignment horizontal="center" vertical="center"/>
    </xf>
    <xf numFmtId="4" fontId="0" fillId="6" borderId="23" xfId="0" applyNumberFormat="1" applyFill="1" applyBorder="1"/>
    <xf numFmtId="4" fontId="0" fillId="0" borderId="24" xfId="0" applyNumberFormat="1" applyBorder="1"/>
    <xf numFmtId="0" fontId="0" fillId="0" borderId="18" xfId="0" applyBorder="1"/>
    <xf numFmtId="0" fontId="0" fillId="0" borderId="2" xfId="0" applyBorder="1"/>
    <xf numFmtId="4" fontId="0" fillId="0" borderId="32" xfId="0" applyNumberFormat="1" applyBorder="1"/>
    <xf numFmtId="4" fontId="3" fillId="3" borderId="10" xfId="0" applyNumberFormat="1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4" fontId="3" fillId="3" borderId="10" xfId="0" applyNumberFormat="1" applyFont="1" applyFill="1" applyBorder="1" applyAlignment="1">
      <alignment vertical="center"/>
    </xf>
    <xf numFmtId="0" fontId="0" fillId="0" borderId="5" xfId="0" applyBorder="1"/>
    <xf numFmtId="4" fontId="2" fillId="3" borderId="21" xfId="0" applyNumberFormat="1" applyFont="1" applyFill="1" applyBorder="1" applyAlignment="1">
      <alignment horizontal="right"/>
    </xf>
    <xf numFmtId="4" fontId="1" fillId="6" borderId="13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2" fillId="3" borderId="21" xfId="0" applyFont="1" applyFill="1" applyBorder="1" applyAlignment="1">
      <alignment horizontal="right"/>
    </xf>
    <xf numFmtId="4" fontId="1" fillId="2" borderId="13" xfId="0" applyNumberFormat="1" applyFont="1" applyFill="1" applyBorder="1" applyAlignment="1">
      <alignment horizontal="right"/>
    </xf>
    <xf numFmtId="4" fontId="0" fillId="0" borderId="22" xfId="0" applyNumberFormat="1" applyBorder="1" applyAlignment="1">
      <alignment horizontal="right"/>
    </xf>
    <xf numFmtId="0" fontId="1" fillId="6" borderId="3" xfId="0" applyFont="1" applyFill="1" applyBorder="1" applyAlignment="1">
      <alignment horizontal="center"/>
    </xf>
    <xf numFmtId="4" fontId="1" fillId="6" borderId="3" xfId="0" applyNumberFormat="1" applyFont="1" applyFill="1" applyBorder="1" applyAlignment="1">
      <alignment horizontal="center"/>
    </xf>
    <xf numFmtId="0" fontId="1" fillId="0" borderId="13" xfId="0" applyFont="1" applyBorder="1"/>
    <xf numFmtId="0" fontId="3" fillId="4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4" fontId="0" fillId="6" borderId="5" xfId="0" applyNumberFormat="1" applyFill="1" applyBorder="1"/>
    <xf numFmtId="4" fontId="1" fillId="3" borderId="11" xfId="0" applyNumberFormat="1" applyFont="1" applyFill="1" applyBorder="1"/>
    <xf numFmtId="4" fontId="1" fillId="3" borderId="15" xfId="0" applyNumberFormat="1" applyFont="1" applyFill="1" applyBorder="1"/>
    <xf numFmtId="4" fontId="1" fillId="2" borderId="13" xfId="0" applyNumberFormat="1" applyFont="1" applyFill="1" applyBorder="1" applyAlignment="1">
      <alignment horizontal="center" vertical="center"/>
    </xf>
    <xf numFmtId="4" fontId="1" fillId="6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 wrapText="1"/>
    </xf>
    <xf numFmtId="2" fontId="3" fillId="4" borderId="12" xfId="0" applyNumberFormat="1" applyFont="1" applyFill="1" applyBorder="1" applyAlignment="1">
      <alignment horizontal="center" vertical="center" wrapText="1"/>
    </xf>
    <xf numFmtId="2" fontId="3" fillId="4" borderId="27" xfId="0" applyNumberFormat="1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right" vertical="center"/>
    </xf>
    <xf numFmtId="0" fontId="1" fillId="6" borderId="27" xfId="0" applyFont="1" applyFill="1" applyBorder="1" applyAlignment="1">
      <alignment horizontal="right" vertical="center"/>
    </xf>
    <xf numFmtId="0" fontId="2" fillId="8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workbookViewId="0">
      <selection activeCell="H12" sqref="H12"/>
    </sheetView>
  </sheetViews>
  <sheetFormatPr defaultRowHeight="14.4" x14ac:dyDescent="0.3"/>
  <cols>
    <col min="1" max="1" width="54.44140625" customWidth="1"/>
    <col min="2" max="2" width="12" customWidth="1"/>
    <col min="3" max="3" width="12.88671875" style="4" customWidth="1"/>
    <col min="4" max="4" width="13.6640625" customWidth="1"/>
    <col min="5" max="5" width="17.88671875" customWidth="1"/>
    <col min="6" max="6" width="18" customWidth="1"/>
    <col min="7" max="7" width="19.5546875" customWidth="1"/>
    <col min="8" max="8" width="20" customWidth="1"/>
  </cols>
  <sheetData>
    <row r="1" spans="1:6" s="11" customFormat="1" ht="24.75" customHeight="1" thickBot="1" x14ac:dyDescent="0.35">
      <c r="A1" s="110" t="s">
        <v>69</v>
      </c>
      <c r="B1" s="111" t="s">
        <v>1</v>
      </c>
      <c r="C1" s="85" t="s">
        <v>15</v>
      </c>
      <c r="D1" s="112"/>
      <c r="E1" s="89" t="s">
        <v>26</v>
      </c>
    </row>
    <row r="2" spans="1:6" s="2" customFormat="1" x14ac:dyDescent="0.3">
      <c r="A2" s="5" t="s">
        <v>0</v>
      </c>
      <c r="B2" s="107"/>
      <c r="C2" s="108"/>
      <c r="D2" s="109"/>
      <c r="E2" s="120" t="s">
        <v>25</v>
      </c>
    </row>
    <row r="3" spans="1:6" x14ac:dyDescent="0.3">
      <c r="A3" s="1" t="s">
        <v>2</v>
      </c>
      <c r="B3" s="1" t="s">
        <v>3</v>
      </c>
      <c r="C3" s="3">
        <v>2618</v>
      </c>
      <c r="D3" s="100"/>
      <c r="E3" s="120"/>
    </row>
    <row r="4" spans="1:6" x14ac:dyDescent="0.3">
      <c r="A4" s="1" t="s">
        <v>4</v>
      </c>
      <c r="B4" s="1" t="s">
        <v>3</v>
      </c>
      <c r="C4" s="3">
        <v>2000</v>
      </c>
      <c r="D4" s="100"/>
      <c r="E4" s="120"/>
    </row>
    <row r="5" spans="1:6" x14ac:dyDescent="0.3">
      <c r="A5" s="1" t="s">
        <v>5</v>
      </c>
      <c r="B5" s="1" t="s">
        <v>3</v>
      </c>
      <c r="C5" s="3">
        <v>989.2</v>
      </c>
      <c r="D5" s="100"/>
      <c r="E5" s="120"/>
    </row>
    <row r="6" spans="1:6" x14ac:dyDescent="0.3">
      <c r="A6" s="1" t="s">
        <v>6</v>
      </c>
      <c r="B6" s="1" t="s">
        <v>3</v>
      </c>
      <c r="C6" s="3">
        <v>238.05</v>
      </c>
      <c r="D6" s="100"/>
      <c r="E6" s="120"/>
    </row>
    <row r="7" spans="1:6" ht="15" thickBot="1" x14ac:dyDescent="0.35">
      <c r="A7" s="7"/>
      <c r="B7" s="7"/>
      <c r="C7" s="13">
        <f>SUM(C3:C6)</f>
        <v>5845.25</v>
      </c>
      <c r="D7" s="101" t="s">
        <v>0</v>
      </c>
      <c r="E7" s="120"/>
    </row>
    <row r="8" spans="1:6" s="2" customFormat="1" x14ac:dyDescent="0.3">
      <c r="A8" s="5" t="s">
        <v>7</v>
      </c>
      <c r="B8" s="5"/>
      <c r="C8" s="6"/>
      <c r="D8" s="102"/>
      <c r="E8" s="120"/>
      <c r="F8"/>
    </row>
    <row r="9" spans="1:6" x14ac:dyDescent="0.3">
      <c r="A9" s="1" t="s">
        <v>8</v>
      </c>
      <c r="B9" s="1" t="s">
        <v>3</v>
      </c>
      <c r="C9" s="3">
        <v>6000</v>
      </c>
      <c r="D9" s="103"/>
      <c r="E9" s="120"/>
    </row>
    <row r="10" spans="1:6" ht="15" thickBot="1" x14ac:dyDescent="0.35">
      <c r="A10" s="7"/>
      <c r="B10" s="7"/>
      <c r="C10" s="13">
        <f>SUM(C9)</f>
        <v>6000</v>
      </c>
      <c r="D10" s="101" t="s">
        <v>7</v>
      </c>
      <c r="E10" s="120"/>
    </row>
    <row r="11" spans="1:6" s="2" customFormat="1" x14ac:dyDescent="0.3">
      <c r="A11" s="5" t="s">
        <v>9</v>
      </c>
      <c r="B11" s="5"/>
      <c r="C11" s="6"/>
      <c r="D11" s="102"/>
      <c r="E11" s="120"/>
      <c r="F11"/>
    </row>
    <row r="12" spans="1:6" x14ac:dyDescent="0.3">
      <c r="A12" s="1" t="s">
        <v>8</v>
      </c>
      <c r="B12" s="1" t="s">
        <v>3</v>
      </c>
      <c r="C12" s="3">
        <v>500</v>
      </c>
      <c r="D12" s="103"/>
      <c r="E12" s="120"/>
    </row>
    <row r="13" spans="1:6" x14ac:dyDescent="0.3">
      <c r="A13" s="1" t="s">
        <v>10</v>
      </c>
      <c r="B13" s="1" t="s">
        <v>3</v>
      </c>
      <c r="C13" s="3">
        <v>110.5</v>
      </c>
      <c r="D13" s="103"/>
      <c r="E13" s="120"/>
    </row>
    <row r="14" spans="1:6" ht="15" thickBot="1" x14ac:dyDescent="0.35">
      <c r="A14" s="7"/>
      <c r="B14" s="7"/>
      <c r="C14" s="13">
        <f>SUM(C12:C13)</f>
        <v>610.5</v>
      </c>
      <c r="D14" s="104" t="s">
        <v>9</v>
      </c>
      <c r="E14" s="120"/>
    </row>
    <row r="15" spans="1:6" s="2" customFormat="1" x14ac:dyDescent="0.3">
      <c r="A15" s="5" t="s">
        <v>11</v>
      </c>
      <c r="B15" s="5"/>
      <c r="C15" s="6"/>
      <c r="D15" s="102"/>
      <c r="E15" s="120"/>
      <c r="F15"/>
    </row>
    <row r="16" spans="1:6" x14ac:dyDescent="0.3">
      <c r="A16" s="1" t="s">
        <v>8</v>
      </c>
      <c r="B16" s="1" t="s">
        <v>3</v>
      </c>
      <c r="C16" s="3">
        <v>2350</v>
      </c>
      <c r="D16" s="103"/>
      <c r="E16" s="120"/>
    </row>
    <row r="17" spans="1:7" ht="15" thickBot="1" x14ac:dyDescent="0.35">
      <c r="A17" s="7"/>
      <c r="B17" s="7"/>
      <c r="C17" s="13">
        <f>SUM(C16)</f>
        <v>2350</v>
      </c>
      <c r="D17" s="101" t="s">
        <v>11</v>
      </c>
      <c r="E17" s="120"/>
    </row>
    <row r="18" spans="1:7" s="2" customFormat="1" x14ac:dyDescent="0.3">
      <c r="A18" s="5" t="s">
        <v>12</v>
      </c>
      <c r="B18" s="5"/>
      <c r="C18" s="6"/>
      <c r="D18" s="102"/>
      <c r="E18" s="120"/>
      <c r="F18"/>
    </row>
    <row r="19" spans="1:7" x14ac:dyDescent="0.3">
      <c r="A19" s="1" t="s">
        <v>8</v>
      </c>
      <c r="B19" s="1" t="s">
        <v>3</v>
      </c>
      <c r="C19" s="3">
        <v>600</v>
      </c>
      <c r="D19" s="103"/>
      <c r="E19" s="120"/>
    </row>
    <row r="20" spans="1:7" ht="15" thickBot="1" x14ac:dyDescent="0.35">
      <c r="A20" s="7"/>
      <c r="B20" s="7"/>
      <c r="C20" s="13">
        <f>SUM(C19)</f>
        <v>600</v>
      </c>
      <c r="D20" s="101" t="s">
        <v>12</v>
      </c>
      <c r="E20" s="122"/>
    </row>
    <row r="21" spans="1:7" s="2" customFormat="1" x14ac:dyDescent="0.3">
      <c r="A21" s="52" t="s">
        <v>27</v>
      </c>
      <c r="B21" s="8"/>
      <c r="C21" s="9"/>
      <c r="D21" s="105"/>
      <c r="E21" s="119" t="s">
        <v>38</v>
      </c>
      <c r="F21"/>
    </row>
    <row r="22" spans="1:7" x14ac:dyDescent="0.3">
      <c r="A22" s="17" t="s">
        <v>13</v>
      </c>
      <c r="B22" s="17" t="s">
        <v>3</v>
      </c>
      <c r="C22" s="37">
        <v>70</v>
      </c>
      <c r="D22" s="106"/>
      <c r="E22" s="120"/>
    </row>
    <row r="23" spans="1:7" ht="15" thickBot="1" x14ac:dyDescent="0.35">
      <c r="A23" s="7"/>
      <c r="B23" s="7"/>
      <c r="C23" s="13">
        <f>SUM(C22)</f>
        <v>70</v>
      </c>
      <c r="D23" s="104" t="s">
        <v>14</v>
      </c>
      <c r="E23" s="121"/>
    </row>
    <row r="24" spans="1:7" s="11" customFormat="1" ht="18.75" customHeight="1" thickBot="1" x14ac:dyDescent="0.35">
      <c r="B24" s="98" t="s">
        <v>66</v>
      </c>
      <c r="C24" s="99">
        <f>C7+C10+C14+C17+C20+C23</f>
        <v>15475.75</v>
      </c>
      <c r="E24" s="50"/>
      <c r="F24" s="51"/>
      <c r="G24" s="16"/>
    </row>
    <row r="25" spans="1:7" x14ac:dyDescent="0.3">
      <c r="E25" s="2"/>
    </row>
  </sheetData>
  <mergeCells count="2">
    <mergeCell ref="E21:E23"/>
    <mergeCell ref="E2:E2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137C2-80E6-4046-B1C1-FA50FF0B8CCC}">
  <dimension ref="A1:D41"/>
  <sheetViews>
    <sheetView tabSelected="1" workbookViewId="0">
      <selection activeCell="L3" sqref="L3"/>
    </sheetView>
  </sheetViews>
  <sheetFormatPr defaultRowHeight="14.4" x14ac:dyDescent="0.3"/>
  <cols>
    <col min="1" max="1" width="84.33203125" customWidth="1"/>
    <col min="2" max="2" width="9" customWidth="1"/>
    <col min="3" max="3" width="13.109375" customWidth="1"/>
    <col min="4" max="4" width="22.5546875" customWidth="1"/>
  </cols>
  <sheetData>
    <row r="1" spans="1:4" ht="42.75" customHeight="1" thickBot="1" x14ac:dyDescent="0.35">
      <c r="A1" s="124" t="s">
        <v>67</v>
      </c>
      <c r="B1" s="125"/>
      <c r="C1" s="125"/>
      <c r="D1" s="126"/>
    </row>
    <row r="2" spans="1:4" ht="42.75" customHeight="1" thickBot="1" x14ac:dyDescent="0.35">
      <c r="A2" s="129" t="s">
        <v>77</v>
      </c>
      <c r="B2" s="84" t="s">
        <v>1</v>
      </c>
      <c r="C2" s="91" t="s">
        <v>15</v>
      </c>
      <c r="D2" s="89" t="s">
        <v>26</v>
      </c>
    </row>
    <row r="3" spans="1:4" ht="21" customHeight="1" x14ac:dyDescent="0.3">
      <c r="A3" s="90" t="s">
        <v>17</v>
      </c>
      <c r="B3" s="41"/>
      <c r="C3" s="42"/>
      <c r="D3" s="123" t="s">
        <v>33</v>
      </c>
    </row>
    <row r="4" spans="1:4" ht="40.5" customHeight="1" x14ac:dyDescent="0.3">
      <c r="A4" s="43" t="s">
        <v>21</v>
      </c>
      <c r="B4" s="1" t="s">
        <v>3</v>
      </c>
      <c r="C4" s="79">
        <v>972.63</v>
      </c>
      <c r="D4" s="120"/>
    </row>
    <row r="5" spans="1:4" x14ac:dyDescent="0.3">
      <c r="A5" s="44" t="s">
        <v>20</v>
      </c>
      <c r="B5" s="1" t="s">
        <v>3</v>
      </c>
      <c r="C5" s="79">
        <v>175</v>
      </c>
      <c r="D5" s="120"/>
    </row>
    <row r="6" spans="1:4" ht="15" thickBot="1" x14ac:dyDescent="0.35">
      <c r="A6" s="45"/>
      <c r="B6" s="7"/>
      <c r="C6" s="80">
        <f>SUM(C4:C5)</f>
        <v>1147.6300000000001</v>
      </c>
      <c r="D6" s="120"/>
    </row>
    <row r="7" spans="1:4" ht="22.5" customHeight="1" x14ac:dyDescent="0.3">
      <c r="A7" s="90" t="s">
        <v>16</v>
      </c>
      <c r="B7" s="41"/>
      <c r="C7" s="42"/>
      <c r="D7" s="120"/>
    </row>
    <row r="8" spans="1:4" ht="39" customHeight="1" x14ac:dyDescent="0.3">
      <c r="A8" s="43" t="s">
        <v>21</v>
      </c>
      <c r="B8" s="40" t="s">
        <v>3</v>
      </c>
      <c r="C8" s="81">
        <v>374</v>
      </c>
      <c r="D8" s="120"/>
    </row>
    <row r="9" spans="1:4" x14ac:dyDescent="0.3">
      <c r="A9" s="44" t="s">
        <v>20</v>
      </c>
      <c r="B9" s="1" t="s">
        <v>3</v>
      </c>
      <c r="C9" s="79">
        <v>0</v>
      </c>
      <c r="D9" s="120"/>
    </row>
    <row r="10" spans="1:4" ht="15" thickBot="1" x14ac:dyDescent="0.35">
      <c r="A10" s="45"/>
      <c r="B10" s="7"/>
      <c r="C10" s="80">
        <f>SUM(C8:C9)</f>
        <v>374</v>
      </c>
      <c r="D10" s="120"/>
    </row>
    <row r="11" spans="1:4" ht="19.5" customHeight="1" x14ac:dyDescent="0.3">
      <c r="A11" s="90" t="s">
        <v>18</v>
      </c>
      <c r="B11" s="48"/>
      <c r="C11" s="49"/>
      <c r="D11" s="120"/>
    </row>
    <row r="12" spans="1:4" ht="37.5" customHeight="1" x14ac:dyDescent="0.3">
      <c r="A12" s="46" t="s">
        <v>21</v>
      </c>
      <c r="B12" s="47" t="s">
        <v>3</v>
      </c>
      <c r="C12" s="82">
        <v>250</v>
      </c>
      <c r="D12" s="120"/>
    </row>
    <row r="13" spans="1:4" x14ac:dyDescent="0.3">
      <c r="A13" s="44" t="s">
        <v>20</v>
      </c>
      <c r="B13" s="1" t="s">
        <v>3</v>
      </c>
      <c r="C13" s="79">
        <v>0</v>
      </c>
      <c r="D13" s="120"/>
    </row>
    <row r="14" spans="1:4" ht="15" thickBot="1" x14ac:dyDescent="0.35">
      <c r="A14" s="45"/>
      <c r="B14" s="7"/>
      <c r="C14" s="80">
        <f>SUM(C12:C13)</f>
        <v>250</v>
      </c>
      <c r="D14" s="120"/>
    </row>
    <row r="15" spans="1:4" ht="20.25" customHeight="1" x14ac:dyDescent="0.3">
      <c r="A15" s="90" t="s">
        <v>19</v>
      </c>
      <c r="B15" s="41"/>
      <c r="C15" s="42"/>
      <c r="D15" s="120"/>
    </row>
    <row r="16" spans="1:4" ht="36.75" customHeight="1" x14ac:dyDescent="0.3">
      <c r="A16" s="43" t="s">
        <v>21</v>
      </c>
      <c r="B16" s="1" t="s">
        <v>3</v>
      </c>
      <c r="C16" s="81">
        <v>336</v>
      </c>
      <c r="D16" s="120"/>
    </row>
    <row r="17" spans="1:4" x14ac:dyDescent="0.3">
      <c r="A17" s="44" t="s">
        <v>20</v>
      </c>
      <c r="B17" s="1" t="s">
        <v>3</v>
      </c>
      <c r="C17" s="79">
        <v>0</v>
      </c>
      <c r="D17" s="120"/>
    </row>
    <row r="18" spans="1:4" ht="15" thickBot="1" x14ac:dyDescent="0.35">
      <c r="A18" s="45"/>
      <c r="B18" s="7"/>
      <c r="C18" s="80">
        <f>SUM(C16:C17)</f>
        <v>336</v>
      </c>
      <c r="D18" s="120"/>
    </row>
    <row r="19" spans="1:4" ht="16.2" thickBot="1" x14ac:dyDescent="0.35">
      <c r="B19" s="54" t="s">
        <v>66</v>
      </c>
      <c r="C19" s="83">
        <f>C6+C10+C14+C18</f>
        <v>2107.63</v>
      </c>
      <c r="D19" s="121"/>
    </row>
    <row r="21" spans="1:4" ht="15" thickBot="1" x14ac:dyDescent="0.35"/>
    <row r="22" spans="1:4" ht="29.4" thickBot="1" x14ac:dyDescent="0.35">
      <c r="A22" s="129" t="s">
        <v>68</v>
      </c>
      <c r="B22" s="84" t="s">
        <v>1</v>
      </c>
      <c r="C22" s="91" t="s">
        <v>15</v>
      </c>
      <c r="D22" s="89" t="s">
        <v>26</v>
      </c>
    </row>
    <row r="23" spans="1:4" ht="19.5" customHeight="1" x14ac:dyDescent="0.3">
      <c r="A23" s="90" t="s">
        <v>28</v>
      </c>
      <c r="B23" s="26"/>
      <c r="C23" s="92"/>
      <c r="D23" s="120" t="s">
        <v>33</v>
      </c>
    </row>
    <row r="24" spans="1:4" x14ac:dyDescent="0.3">
      <c r="A24" s="44" t="s">
        <v>29</v>
      </c>
      <c r="B24" s="1" t="s">
        <v>3</v>
      </c>
      <c r="C24" s="93">
        <v>2460.67</v>
      </c>
      <c r="D24" s="120"/>
    </row>
    <row r="25" spans="1:4" x14ac:dyDescent="0.3">
      <c r="A25" s="44" t="s">
        <v>30</v>
      </c>
      <c r="B25" s="1" t="s">
        <v>3</v>
      </c>
      <c r="C25" s="93">
        <v>614.08000000000004</v>
      </c>
      <c r="D25" s="120"/>
    </row>
    <row r="26" spans="1:4" x14ac:dyDescent="0.3">
      <c r="A26" s="44" t="s">
        <v>35</v>
      </c>
      <c r="B26" s="1" t="s">
        <v>3</v>
      </c>
      <c r="C26" s="93">
        <v>89.6</v>
      </c>
      <c r="D26" s="120"/>
    </row>
    <row r="27" spans="1:4" x14ac:dyDescent="0.3">
      <c r="A27" s="44" t="s">
        <v>31</v>
      </c>
      <c r="B27" s="1" t="s">
        <v>3</v>
      </c>
      <c r="C27" s="93">
        <v>280.87</v>
      </c>
      <c r="D27" s="120"/>
    </row>
    <row r="28" spans="1:4" x14ac:dyDescent="0.3">
      <c r="A28" s="44" t="s">
        <v>34</v>
      </c>
      <c r="B28" s="1" t="s">
        <v>3</v>
      </c>
      <c r="C28" s="93">
        <v>110.58</v>
      </c>
      <c r="D28" s="120"/>
    </row>
    <row r="29" spans="1:4" ht="15" thickBot="1" x14ac:dyDescent="0.35">
      <c r="A29" s="94" t="s">
        <v>32</v>
      </c>
      <c r="B29" s="95" t="s">
        <v>3</v>
      </c>
      <c r="C29" s="96">
        <v>38.159999999999997</v>
      </c>
      <c r="D29" s="120"/>
    </row>
    <row r="30" spans="1:4" s="55" customFormat="1" ht="20.25" customHeight="1" thickBot="1" x14ac:dyDescent="0.35">
      <c r="B30" s="54" t="s">
        <v>66</v>
      </c>
      <c r="C30" s="97">
        <f>SUM(C23:C29)</f>
        <v>3593.9599999999996</v>
      </c>
      <c r="D30" s="121"/>
    </row>
    <row r="31" spans="1:4" x14ac:dyDescent="0.3">
      <c r="C31" s="4"/>
    </row>
    <row r="32" spans="1:4" x14ac:dyDescent="0.3">
      <c r="C32" s="4"/>
    </row>
    <row r="33" spans="3:3" x14ac:dyDescent="0.3">
      <c r="C33" s="4"/>
    </row>
    <row r="34" spans="3:3" x14ac:dyDescent="0.3">
      <c r="C34" s="4"/>
    </row>
    <row r="35" spans="3:3" x14ac:dyDescent="0.3">
      <c r="C35" s="4"/>
    </row>
    <row r="36" spans="3:3" x14ac:dyDescent="0.3">
      <c r="C36" s="4"/>
    </row>
    <row r="37" spans="3:3" x14ac:dyDescent="0.3">
      <c r="C37" s="4"/>
    </row>
    <row r="38" spans="3:3" x14ac:dyDescent="0.3">
      <c r="C38" s="4"/>
    </row>
    <row r="39" spans="3:3" x14ac:dyDescent="0.3">
      <c r="C39" s="4"/>
    </row>
    <row r="40" spans="3:3" x14ac:dyDescent="0.3">
      <c r="C40" s="4"/>
    </row>
    <row r="41" spans="3:3" x14ac:dyDescent="0.3">
      <c r="C41" s="4"/>
    </row>
  </sheetData>
  <mergeCells count="3">
    <mergeCell ref="D23:D30"/>
    <mergeCell ref="D3:D19"/>
    <mergeCell ref="A1:D1"/>
  </mergeCells>
  <phoneticPr fontId="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268FB-0887-4041-9CC4-C1AC6497045F}">
  <dimension ref="A2:D110"/>
  <sheetViews>
    <sheetView topLeftCell="A101" workbookViewId="0">
      <selection activeCell="B153" sqref="B153"/>
    </sheetView>
  </sheetViews>
  <sheetFormatPr defaultRowHeight="14.4" x14ac:dyDescent="0.3"/>
  <cols>
    <col min="1" max="1" width="64" customWidth="1"/>
    <col min="2" max="2" width="13.6640625" style="16" customWidth="1"/>
    <col min="3" max="3" width="13.109375" style="4" customWidth="1"/>
    <col min="4" max="4" width="18.6640625" customWidth="1"/>
  </cols>
  <sheetData>
    <row r="2" spans="1:4" ht="8.25" customHeight="1" thickBot="1" x14ac:dyDescent="0.35"/>
    <row r="3" spans="1:4" ht="24" customHeight="1" thickBot="1" x14ac:dyDescent="0.35">
      <c r="A3" s="118" t="s">
        <v>70</v>
      </c>
      <c r="B3" s="111" t="s">
        <v>1</v>
      </c>
      <c r="C3" s="88" t="s">
        <v>15</v>
      </c>
      <c r="D3" s="89" t="s">
        <v>26</v>
      </c>
    </row>
    <row r="4" spans="1:4" ht="15.6" x14ac:dyDescent="0.3">
      <c r="A4" s="27" t="s">
        <v>71</v>
      </c>
      <c r="B4" s="28"/>
      <c r="C4" s="116"/>
      <c r="D4" s="123" t="s">
        <v>39</v>
      </c>
    </row>
    <row r="5" spans="1:4" x14ac:dyDescent="0.3">
      <c r="A5" s="18" t="s">
        <v>40</v>
      </c>
      <c r="B5" s="14"/>
      <c r="C5" s="113"/>
      <c r="D5" s="120"/>
    </row>
    <row r="6" spans="1:4" x14ac:dyDescent="0.3">
      <c r="A6" s="1" t="s">
        <v>22</v>
      </c>
      <c r="B6" s="15" t="s">
        <v>3</v>
      </c>
      <c r="C6" s="79">
        <v>112</v>
      </c>
      <c r="D6" s="120"/>
    </row>
    <row r="7" spans="1:4" x14ac:dyDescent="0.3">
      <c r="A7" s="1" t="s">
        <v>23</v>
      </c>
      <c r="B7" s="15" t="s">
        <v>3</v>
      </c>
      <c r="C7" s="79">
        <v>85</v>
      </c>
      <c r="D7" s="120"/>
    </row>
    <row r="8" spans="1:4" ht="15" thickBot="1" x14ac:dyDescent="0.35">
      <c r="A8" s="17" t="s">
        <v>24</v>
      </c>
      <c r="B8" s="29" t="s">
        <v>3</v>
      </c>
      <c r="C8" s="87">
        <v>0</v>
      </c>
      <c r="D8" s="120"/>
    </row>
    <row r="9" spans="1:4" ht="15" thickBot="1" x14ac:dyDescent="0.35">
      <c r="A9" s="30"/>
      <c r="B9" s="36"/>
      <c r="C9" s="114">
        <f>SUM(C6:C8)</f>
        <v>197</v>
      </c>
      <c r="D9" s="120"/>
    </row>
    <row r="10" spans="1:4" x14ac:dyDescent="0.3">
      <c r="A10" s="24" t="s">
        <v>41</v>
      </c>
      <c r="B10" s="25"/>
      <c r="C10" s="86"/>
      <c r="D10" s="120"/>
    </row>
    <row r="11" spans="1:4" x14ac:dyDescent="0.3">
      <c r="A11" s="1" t="s">
        <v>22</v>
      </c>
      <c r="B11" s="15" t="s">
        <v>3</v>
      </c>
      <c r="C11" s="79">
        <v>98</v>
      </c>
      <c r="D11" s="120"/>
    </row>
    <row r="12" spans="1:4" x14ac:dyDescent="0.3">
      <c r="A12" s="1" t="s">
        <v>23</v>
      </c>
      <c r="B12" s="15" t="s">
        <v>3</v>
      </c>
      <c r="C12" s="79">
        <v>11</v>
      </c>
      <c r="D12" s="120"/>
    </row>
    <row r="13" spans="1:4" ht="15" thickBot="1" x14ac:dyDescent="0.35">
      <c r="A13" s="17" t="s">
        <v>24</v>
      </c>
      <c r="B13" s="29" t="s">
        <v>3</v>
      </c>
      <c r="C13" s="87">
        <v>0</v>
      </c>
      <c r="D13" s="120"/>
    </row>
    <row r="14" spans="1:4" ht="15" thickBot="1" x14ac:dyDescent="0.35">
      <c r="A14" s="30"/>
      <c r="B14" s="31"/>
      <c r="C14" s="115">
        <f>SUM(C11:C13)</f>
        <v>109</v>
      </c>
      <c r="D14" s="120"/>
    </row>
    <row r="15" spans="1:4" ht="15.6" x14ac:dyDescent="0.3">
      <c r="A15" s="27" t="s">
        <v>72</v>
      </c>
      <c r="B15" s="28"/>
      <c r="C15" s="116"/>
      <c r="D15" s="120"/>
    </row>
    <row r="16" spans="1:4" x14ac:dyDescent="0.3">
      <c r="A16" s="18" t="s">
        <v>42</v>
      </c>
      <c r="B16" s="10"/>
      <c r="C16" s="117"/>
      <c r="D16" s="120"/>
    </row>
    <row r="17" spans="1:4" x14ac:dyDescent="0.3">
      <c r="A17" s="1" t="s">
        <v>22</v>
      </c>
      <c r="B17" s="15" t="s">
        <v>3</v>
      </c>
      <c r="C17" s="79">
        <v>52</v>
      </c>
      <c r="D17" s="120"/>
    </row>
    <row r="18" spans="1:4" x14ac:dyDescent="0.3">
      <c r="A18" s="1" t="s">
        <v>23</v>
      </c>
      <c r="B18" s="15" t="s">
        <v>3</v>
      </c>
      <c r="C18" s="79">
        <v>0</v>
      </c>
      <c r="D18" s="120"/>
    </row>
    <row r="19" spans="1:4" ht="15" thickBot="1" x14ac:dyDescent="0.35">
      <c r="A19" s="17" t="s">
        <v>24</v>
      </c>
      <c r="B19" s="29" t="s">
        <v>3</v>
      </c>
      <c r="C19" s="87">
        <v>13.31</v>
      </c>
      <c r="D19" s="120"/>
    </row>
    <row r="20" spans="1:4" ht="15" thickBot="1" x14ac:dyDescent="0.35">
      <c r="A20" s="30"/>
      <c r="B20" s="31"/>
      <c r="C20" s="115">
        <f>SUM(C17:C19)</f>
        <v>65.31</v>
      </c>
      <c r="D20" s="120"/>
    </row>
    <row r="21" spans="1:4" ht="15.75" customHeight="1" x14ac:dyDescent="0.3">
      <c r="A21" s="20" t="s">
        <v>43</v>
      </c>
      <c r="B21" s="19"/>
      <c r="C21" s="12"/>
      <c r="D21" s="120"/>
    </row>
    <row r="22" spans="1:4" x14ac:dyDescent="0.3">
      <c r="A22" s="1" t="s">
        <v>22</v>
      </c>
      <c r="B22" s="15" t="s">
        <v>3</v>
      </c>
      <c r="C22" s="79">
        <v>39.61</v>
      </c>
      <c r="D22" s="120"/>
    </row>
    <row r="23" spans="1:4" x14ac:dyDescent="0.3">
      <c r="A23" s="1" t="s">
        <v>23</v>
      </c>
      <c r="B23" s="15" t="s">
        <v>3</v>
      </c>
      <c r="C23" s="79">
        <v>0</v>
      </c>
      <c r="D23" s="120"/>
    </row>
    <row r="24" spans="1:4" ht="15" thickBot="1" x14ac:dyDescent="0.35">
      <c r="A24" s="17" t="s">
        <v>24</v>
      </c>
      <c r="B24" s="29" t="s">
        <v>3</v>
      </c>
      <c r="C24" s="87">
        <v>0</v>
      </c>
      <c r="D24" s="120"/>
    </row>
    <row r="25" spans="1:4" ht="15" thickBot="1" x14ac:dyDescent="0.35">
      <c r="A25" s="32"/>
      <c r="B25" s="33"/>
      <c r="C25" s="114">
        <f>SUM(C22:C24)</f>
        <v>39.61</v>
      </c>
      <c r="D25" s="120"/>
    </row>
    <row r="26" spans="1:4" x14ac:dyDescent="0.3">
      <c r="A26" s="21" t="s">
        <v>44</v>
      </c>
      <c r="B26" s="19"/>
      <c r="C26" s="12"/>
      <c r="D26" s="120"/>
    </row>
    <row r="27" spans="1:4" x14ac:dyDescent="0.3">
      <c r="A27" s="1" t="s">
        <v>22</v>
      </c>
      <c r="B27" s="15" t="s">
        <v>3</v>
      </c>
      <c r="C27" s="79">
        <v>66.86</v>
      </c>
      <c r="D27" s="120"/>
    </row>
    <row r="28" spans="1:4" x14ac:dyDescent="0.3">
      <c r="A28" s="1" t="s">
        <v>23</v>
      </c>
      <c r="B28" s="15" t="s">
        <v>3</v>
      </c>
      <c r="C28" s="79">
        <v>0</v>
      </c>
      <c r="D28" s="120"/>
    </row>
    <row r="29" spans="1:4" ht="15" thickBot="1" x14ac:dyDescent="0.35">
      <c r="A29" s="17" t="s">
        <v>24</v>
      </c>
      <c r="B29" s="29" t="s">
        <v>3</v>
      </c>
      <c r="C29" s="87">
        <v>0</v>
      </c>
      <c r="D29" s="120"/>
    </row>
    <row r="30" spans="1:4" ht="15" thickBot="1" x14ac:dyDescent="0.35">
      <c r="A30" s="32"/>
      <c r="B30" s="33"/>
      <c r="C30" s="114">
        <f>SUM(C27:C29)</f>
        <v>66.86</v>
      </c>
      <c r="D30" s="120"/>
    </row>
    <row r="31" spans="1:4" x14ac:dyDescent="0.3">
      <c r="A31" s="21" t="s">
        <v>45</v>
      </c>
      <c r="B31" s="19"/>
      <c r="C31" s="12"/>
      <c r="D31" s="120"/>
    </row>
    <row r="32" spans="1:4" x14ac:dyDescent="0.3">
      <c r="A32" s="1" t="s">
        <v>22</v>
      </c>
      <c r="B32" s="15" t="s">
        <v>3</v>
      </c>
      <c r="C32" s="79">
        <v>10.26</v>
      </c>
      <c r="D32" s="120"/>
    </row>
    <row r="33" spans="1:4" x14ac:dyDescent="0.3">
      <c r="A33" s="1" t="s">
        <v>23</v>
      </c>
      <c r="B33" s="15" t="s">
        <v>3</v>
      </c>
      <c r="C33" s="79">
        <v>1.8</v>
      </c>
      <c r="D33" s="120"/>
    </row>
    <row r="34" spans="1:4" ht="15" thickBot="1" x14ac:dyDescent="0.35">
      <c r="A34" s="17" t="s">
        <v>24</v>
      </c>
      <c r="B34" s="29" t="s">
        <v>3</v>
      </c>
      <c r="C34" s="87">
        <v>0</v>
      </c>
      <c r="D34" s="120"/>
    </row>
    <row r="35" spans="1:4" ht="15" thickBot="1" x14ac:dyDescent="0.35">
      <c r="A35" s="32"/>
      <c r="B35" s="33"/>
      <c r="C35" s="114">
        <f>SUM(C32:C34)</f>
        <v>12.06</v>
      </c>
      <c r="D35" s="120"/>
    </row>
    <row r="36" spans="1:4" x14ac:dyDescent="0.3">
      <c r="A36" s="21" t="s">
        <v>46</v>
      </c>
      <c r="B36" s="19"/>
      <c r="C36" s="12"/>
      <c r="D36" s="120"/>
    </row>
    <row r="37" spans="1:4" x14ac:dyDescent="0.3">
      <c r="A37" s="1" t="s">
        <v>22</v>
      </c>
      <c r="B37" s="15" t="s">
        <v>3</v>
      </c>
      <c r="C37" s="79">
        <v>21.15</v>
      </c>
      <c r="D37" s="120"/>
    </row>
    <row r="38" spans="1:4" x14ac:dyDescent="0.3">
      <c r="A38" s="1" t="s">
        <v>23</v>
      </c>
      <c r="B38" s="15" t="s">
        <v>3</v>
      </c>
      <c r="C38" s="79">
        <v>0.26</v>
      </c>
      <c r="D38" s="120"/>
    </row>
    <row r="39" spans="1:4" ht="15" thickBot="1" x14ac:dyDescent="0.35">
      <c r="A39" s="17" t="s">
        <v>24</v>
      </c>
      <c r="B39" s="29" t="s">
        <v>3</v>
      </c>
      <c r="C39" s="87">
        <v>0</v>
      </c>
      <c r="D39" s="120"/>
    </row>
    <row r="40" spans="1:4" ht="15" thickBot="1" x14ac:dyDescent="0.35">
      <c r="A40" s="32"/>
      <c r="B40" s="33"/>
      <c r="C40" s="114">
        <f>SUM(C37:C39)</f>
        <v>21.41</v>
      </c>
      <c r="D40" s="120"/>
    </row>
    <row r="41" spans="1:4" x14ac:dyDescent="0.3">
      <c r="A41" s="21" t="s">
        <v>47</v>
      </c>
      <c r="B41" s="19"/>
      <c r="C41" s="12"/>
      <c r="D41" s="120"/>
    </row>
    <row r="42" spans="1:4" x14ac:dyDescent="0.3">
      <c r="A42" s="1" t="s">
        <v>22</v>
      </c>
      <c r="B42" s="15" t="s">
        <v>3</v>
      </c>
      <c r="C42" s="79">
        <v>10.5</v>
      </c>
      <c r="D42" s="120"/>
    </row>
    <row r="43" spans="1:4" x14ac:dyDescent="0.3">
      <c r="A43" s="1" t="s">
        <v>23</v>
      </c>
      <c r="B43" s="15" t="s">
        <v>3</v>
      </c>
      <c r="C43" s="79">
        <v>0</v>
      </c>
      <c r="D43" s="120"/>
    </row>
    <row r="44" spans="1:4" ht="15" thickBot="1" x14ac:dyDescent="0.35">
      <c r="A44" s="17" t="s">
        <v>24</v>
      </c>
      <c r="B44" s="29" t="s">
        <v>3</v>
      </c>
      <c r="C44" s="87">
        <v>0</v>
      </c>
      <c r="D44" s="120"/>
    </row>
    <row r="45" spans="1:4" ht="15" thickBot="1" x14ac:dyDescent="0.35">
      <c r="A45" s="30"/>
      <c r="B45" s="36"/>
      <c r="C45" s="114">
        <f>SUM(C42:C44)</f>
        <v>10.5</v>
      </c>
      <c r="D45" s="120"/>
    </row>
    <row r="46" spans="1:4" ht="15.6" x14ac:dyDescent="0.3">
      <c r="A46" s="27" t="s">
        <v>73</v>
      </c>
      <c r="B46" s="28"/>
      <c r="C46" s="116"/>
      <c r="D46" s="120"/>
    </row>
    <row r="47" spans="1:4" x14ac:dyDescent="0.3">
      <c r="A47" s="22" t="s">
        <v>48</v>
      </c>
      <c r="B47" s="23"/>
      <c r="C47" s="38"/>
      <c r="D47" s="120"/>
    </row>
    <row r="48" spans="1:4" x14ac:dyDescent="0.3">
      <c r="A48" s="1" t="s">
        <v>22</v>
      </c>
      <c r="B48" s="15" t="s">
        <v>3</v>
      </c>
      <c r="C48" s="79">
        <v>55</v>
      </c>
      <c r="D48" s="120"/>
    </row>
    <row r="49" spans="1:4" x14ac:dyDescent="0.3">
      <c r="A49" s="1" t="s">
        <v>23</v>
      </c>
      <c r="B49" s="15" t="s">
        <v>3</v>
      </c>
      <c r="C49" s="79">
        <v>34</v>
      </c>
      <c r="D49" s="120"/>
    </row>
    <row r="50" spans="1:4" ht="15" thickBot="1" x14ac:dyDescent="0.35">
      <c r="A50" s="17" t="s">
        <v>24</v>
      </c>
      <c r="B50" s="29" t="s">
        <v>3</v>
      </c>
      <c r="C50" s="87">
        <v>0</v>
      </c>
      <c r="D50" s="120"/>
    </row>
    <row r="51" spans="1:4" ht="15" thickBot="1" x14ac:dyDescent="0.35">
      <c r="A51" s="32"/>
      <c r="B51" s="33"/>
      <c r="C51" s="114">
        <f>SUM(C48:C50)</f>
        <v>89</v>
      </c>
      <c r="D51" s="120"/>
    </row>
    <row r="52" spans="1:4" x14ac:dyDescent="0.3">
      <c r="A52" s="34" t="s">
        <v>49</v>
      </c>
      <c r="B52" s="35"/>
      <c r="C52" s="39"/>
      <c r="D52" s="120"/>
    </row>
    <row r="53" spans="1:4" x14ac:dyDescent="0.3">
      <c r="A53" s="1" t="s">
        <v>22</v>
      </c>
      <c r="B53" s="15" t="s">
        <v>3</v>
      </c>
      <c r="C53" s="79">
        <v>25.5</v>
      </c>
      <c r="D53" s="120"/>
    </row>
    <row r="54" spans="1:4" x14ac:dyDescent="0.3">
      <c r="A54" s="1" t="s">
        <v>23</v>
      </c>
      <c r="B54" s="15" t="s">
        <v>3</v>
      </c>
      <c r="C54" s="79">
        <v>0</v>
      </c>
      <c r="D54" s="120"/>
    </row>
    <row r="55" spans="1:4" ht="15" thickBot="1" x14ac:dyDescent="0.35">
      <c r="A55" s="17" t="s">
        <v>24</v>
      </c>
      <c r="B55" s="29" t="s">
        <v>3</v>
      </c>
      <c r="C55" s="87">
        <v>0</v>
      </c>
      <c r="D55" s="120"/>
    </row>
    <row r="56" spans="1:4" ht="15" thickBot="1" x14ac:dyDescent="0.35">
      <c r="A56" s="32"/>
      <c r="B56" s="33"/>
      <c r="C56" s="114">
        <f>SUM(C53:C55)</f>
        <v>25.5</v>
      </c>
      <c r="D56" s="120"/>
    </row>
    <row r="57" spans="1:4" s="59" customFormat="1" ht="28.8" x14ac:dyDescent="0.3">
      <c r="A57" s="56" t="s">
        <v>51</v>
      </c>
      <c r="B57" s="57"/>
      <c r="C57" s="58"/>
      <c r="D57" s="120"/>
    </row>
    <row r="58" spans="1:4" x14ac:dyDescent="0.3">
      <c r="A58" s="1" t="s">
        <v>22</v>
      </c>
      <c r="B58" s="15" t="s">
        <v>3</v>
      </c>
      <c r="C58" s="79">
        <v>66</v>
      </c>
      <c r="D58" s="120"/>
    </row>
    <row r="59" spans="1:4" x14ac:dyDescent="0.3">
      <c r="A59" s="1" t="s">
        <v>23</v>
      </c>
      <c r="B59" s="15" t="s">
        <v>3</v>
      </c>
      <c r="C59" s="79">
        <v>32</v>
      </c>
      <c r="D59" s="120"/>
    </row>
    <row r="60" spans="1:4" ht="15" thickBot="1" x14ac:dyDescent="0.35">
      <c r="A60" s="17" t="s">
        <v>24</v>
      </c>
      <c r="B60" s="29" t="s">
        <v>3</v>
      </c>
      <c r="C60" s="87">
        <v>0</v>
      </c>
      <c r="D60" s="120"/>
    </row>
    <row r="61" spans="1:4" ht="15" thickBot="1" x14ac:dyDescent="0.35">
      <c r="A61" s="32"/>
      <c r="B61" s="33"/>
      <c r="C61" s="114">
        <f>SUM(C58:C60)</f>
        <v>98</v>
      </c>
      <c r="D61" s="120"/>
    </row>
    <row r="62" spans="1:4" x14ac:dyDescent="0.3">
      <c r="A62" s="34" t="s">
        <v>50</v>
      </c>
      <c r="B62" s="35"/>
      <c r="C62" s="39"/>
      <c r="D62" s="120"/>
    </row>
    <row r="63" spans="1:4" x14ac:dyDescent="0.3">
      <c r="A63" s="1" t="s">
        <v>22</v>
      </c>
      <c r="B63" s="15" t="s">
        <v>3</v>
      </c>
      <c r="C63" s="79">
        <v>189</v>
      </c>
      <c r="D63" s="120"/>
    </row>
    <row r="64" spans="1:4" x14ac:dyDescent="0.3">
      <c r="A64" s="1" t="s">
        <v>23</v>
      </c>
      <c r="B64" s="15" t="s">
        <v>3</v>
      </c>
      <c r="C64" s="79">
        <v>0</v>
      </c>
      <c r="D64" s="120"/>
    </row>
    <row r="65" spans="1:4" ht="15" thickBot="1" x14ac:dyDescent="0.35">
      <c r="A65" s="17" t="s">
        <v>24</v>
      </c>
      <c r="B65" s="29" t="s">
        <v>3</v>
      </c>
      <c r="C65" s="87">
        <v>130</v>
      </c>
      <c r="D65" s="120"/>
    </row>
    <row r="66" spans="1:4" ht="15" thickBot="1" x14ac:dyDescent="0.35">
      <c r="A66" s="30"/>
      <c r="B66" s="36"/>
      <c r="C66" s="114">
        <f>SUM(C63:C65)</f>
        <v>319</v>
      </c>
      <c r="D66" s="120"/>
    </row>
    <row r="67" spans="1:4" ht="15.6" x14ac:dyDescent="0.3">
      <c r="A67" s="27" t="s">
        <v>74</v>
      </c>
      <c r="B67" s="28"/>
      <c r="C67" s="116"/>
      <c r="D67" s="120"/>
    </row>
    <row r="68" spans="1:4" x14ac:dyDescent="0.3">
      <c r="A68" s="22" t="s">
        <v>52</v>
      </c>
      <c r="B68" s="23"/>
      <c r="C68" s="38"/>
      <c r="D68" s="120"/>
    </row>
    <row r="69" spans="1:4" x14ac:dyDescent="0.3">
      <c r="A69" s="1" t="s">
        <v>22</v>
      </c>
      <c r="B69" s="15" t="s">
        <v>3</v>
      </c>
      <c r="C69" s="79">
        <v>36.5</v>
      </c>
      <c r="D69" s="120"/>
    </row>
    <row r="70" spans="1:4" x14ac:dyDescent="0.3">
      <c r="A70" s="1" t="s">
        <v>23</v>
      </c>
      <c r="B70" s="15" t="s">
        <v>3</v>
      </c>
      <c r="C70" s="79">
        <v>0</v>
      </c>
      <c r="D70" s="120"/>
    </row>
    <row r="71" spans="1:4" ht="15" thickBot="1" x14ac:dyDescent="0.35">
      <c r="A71" s="17" t="s">
        <v>24</v>
      </c>
      <c r="B71" s="29" t="s">
        <v>3</v>
      </c>
      <c r="C71" s="87">
        <v>0</v>
      </c>
      <c r="D71" s="120"/>
    </row>
    <row r="72" spans="1:4" ht="15" thickBot="1" x14ac:dyDescent="0.35">
      <c r="A72" s="32"/>
      <c r="B72" s="33"/>
      <c r="C72" s="114">
        <f>SUM(C69:C71)</f>
        <v>36.5</v>
      </c>
      <c r="D72" s="120"/>
    </row>
    <row r="73" spans="1:4" x14ac:dyDescent="0.3">
      <c r="A73" s="34" t="s">
        <v>53</v>
      </c>
      <c r="B73" s="35"/>
      <c r="C73" s="39"/>
      <c r="D73" s="120"/>
    </row>
    <row r="74" spans="1:4" x14ac:dyDescent="0.3">
      <c r="A74" s="1" t="s">
        <v>22</v>
      </c>
      <c r="B74" s="15" t="s">
        <v>3</v>
      </c>
      <c r="C74" s="79">
        <v>20.48</v>
      </c>
      <c r="D74" s="120"/>
    </row>
    <row r="75" spans="1:4" x14ac:dyDescent="0.3">
      <c r="A75" s="1" t="s">
        <v>23</v>
      </c>
      <c r="B75" s="15" t="s">
        <v>3</v>
      </c>
      <c r="C75" s="79">
        <v>0</v>
      </c>
      <c r="D75" s="120"/>
    </row>
    <row r="76" spans="1:4" ht="15" thickBot="1" x14ac:dyDescent="0.35">
      <c r="A76" s="17" t="s">
        <v>24</v>
      </c>
      <c r="B76" s="29" t="s">
        <v>3</v>
      </c>
      <c r="C76" s="87">
        <v>0</v>
      </c>
      <c r="D76" s="120"/>
    </row>
    <row r="77" spans="1:4" ht="15" thickBot="1" x14ac:dyDescent="0.35">
      <c r="A77" s="30"/>
      <c r="B77" s="36"/>
      <c r="C77" s="114">
        <f>SUM(C74:C76)</f>
        <v>20.48</v>
      </c>
      <c r="D77" s="120"/>
    </row>
    <row r="78" spans="1:4" ht="15.6" x14ac:dyDescent="0.3">
      <c r="A78" s="27" t="s">
        <v>75</v>
      </c>
      <c r="B78" s="28"/>
      <c r="C78" s="116"/>
      <c r="D78" s="120"/>
    </row>
    <row r="79" spans="1:4" ht="28.8" x14ac:dyDescent="0.3">
      <c r="A79" s="60" t="s">
        <v>54</v>
      </c>
      <c r="B79" s="23"/>
      <c r="C79" s="38"/>
      <c r="D79" s="120"/>
    </row>
    <row r="80" spans="1:4" x14ac:dyDescent="0.3">
      <c r="A80" s="1" t="s">
        <v>22</v>
      </c>
      <c r="B80" s="15" t="s">
        <v>3</v>
      </c>
      <c r="C80" s="79">
        <v>795</v>
      </c>
      <c r="D80" s="120"/>
    </row>
    <row r="81" spans="1:4" x14ac:dyDescent="0.3">
      <c r="A81" s="1" t="s">
        <v>23</v>
      </c>
      <c r="B81" s="15" t="s">
        <v>3</v>
      </c>
      <c r="C81" s="79">
        <v>6</v>
      </c>
      <c r="D81" s="120"/>
    </row>
    <row r="82" spans="1:4" ht="15" thickBot="1" x14ac:dyDescent="0.35">
      <c r="A82" s="17" t="s">
        <v>24</v>
      </c>
      <c r="B82" s="29" t="s">
        <v>3</v>
      </c>
      <c r="C82" s="87">
        <v>178</v>
      </c>
      <c r="D82" s="120"/>
    </row>
    <row r="83" spans="1:4" ht="15" thickBot="1" x14ac:dyDescent="0.35">
      <c r="A83" s="32"/>
      <c r="B83" s="33"/>
      <c r="C83" s="114">
        <f>SUM(C80:C82)</f>
        <v>979</v>
      </c>
      <c r="D83" s="120"/>
    </row>
    <row r="84" spans="1:4" x14ac:dyDescent="0.3">
      <c r="A84" s="34" t="s">
        <v>55</v>
      </c>
      <c r="B84" s="35"/>
      <c r="C84" s="39"/>
      <c r="D84" s="120"/>
    </row>
    <row r="85" spans="1:4" x14ac:dyDescent="0.3">
      <c r="A85" s="1" t="s">
        <v>22</v>
      </c>
      <c r="B85" s="15" t="s">
        <v>3</v>
      </c>
      <c r="C85" s="79">
        <v>105.41</v>
      </c>
      <c r="D85" s="120"/>
    </row>
    <row r="86" spans="1:4" x14ac:dyDescent="0.3">
      <c r="A86" s="1" t="s">
        <v>23</v>
      </c>
      <c r="B86" s="15" t="s">
        <v>3</v>
      </c>
      <c r="C86" s="79">
        <v>0</v>
      </c>
      <c r="D86" s="120"/>
    </row>
    <row r="87" spans="1:4" ht="15" thickBot="1" x14ac:dyDescent="0.35">
      <c r="A87" s="17" t="s">
        <v>24</v>
      </c>
      <c r="B87" s="29" t="s">
        <v>3</v>
      </c>
      <c r="C87" s="87">
        <v>0</v>
      </c>
      <c r="D87" s="120"/>
    </row>
    <row r="88" spans="1:4" ht="15" thickBot="1" x14ac:dyDescent="0.35">
      <c r="A88" s="30"/>
      <c r="B88" s="36"/>
      <c r="C88" s="114">
        <f>SUM(C85:C87)</f>
        <v>105.41</v>
      </c>
      <c r="D88" s="120"/>
    </row>
    <row r="89" spans="1:4" ht="15.6" x14ac:dyDescent="0.3">
      <c r="A89" s="27" t="s">
        <v>76</v>
      </c>
      <c r="B89" s="28"/>
      <c r="C89" s="116"/>
      <c r="D89" s="120"/>
    </row>
    <row r="90" spans="1:4" x14ac:dyDescent="0.3">
      <c r="A90" s="22" t="s">
        <v>56</v>
      </c>
      <c r="B90" s="23"/>
      <c r="C90" s="38"/>
      <c r="D90" s="120"/>
    </row>
    <row r="91" spans="1:4" x14ac:dyDescent="0.3">
      <c r="A91" s="1" t="s">
        <v>22</v>
      </c>
      <c r="B91" s="15" t="s">
        <v>3</v>
      </c>
      <c r="C91" s="79">
        <v>36</v>
      </c>
      <c r="D91" s="120"/>
    </row>
    <row r="92" spans="1:4" x14ac:dyDescent="0.3">
      <c r="A92" s="1" t="s">
        <v>23</v>
      </c>
      <c r="B92" s="15" t="s">
        <v>3</v>
      </c>
      <c r="C92" s="79">
        <v>0</v>
      </c>
      <c r="D92" s="120"/>
    </row>
    <row r="93" spans="1:4" ht="15" thickBot="1" x14ac:dyDescent="0.35">
      <c r="A93" s="17" t="s">
        <v>24</v>
      </c>
      <c r="B93" s="29" t="s">
        <v>3</v>
      </c>
      <c r="C93" s="87">
        <v>0</v>
      </c>
      <c r="D93" s="120"/>
    </row>
    <row r="94" spans="1:4" ht="15" thickBot="1" x14ac:dyDescent="0.35">
      <c r="A94" s="32"/>
      <c r="B94" s="33"/>
      <c r="C94" s="114">
        <f>SUM(C91:C93)</f>
        <v>36</v>
      </c>
      <c r="D94" s="120"/>
    </row>
    <row r="95" spans="1:4" x14ac:dyDescent="0.3">
      <c r="A95" s="34" t="s">
        <v>57</v>
      </c>
      <c r="B95" s="35"/>
      <c r="C95" s="39"/>
      <c r="D95" s="120"/>
    </row>
    <row r="96" spans="1:4" x14ac:dyDescent="0.3">
      <c r="A96" s="1" t="s">
        <v>22</v>
      </c>
      <c r="B96" s="15" t="s">
        <v>3</v>
      </c>
      <c r="C96" s="79">
        <v>12.03</v>
      </c>
      <c r="D96" s="120"/>
    </row>
    <row r="97" spans="1:4" x14ac:dyDescent="0.3">
      <c r="A97" s="1" t="s">
        <v>23</v>
      </c>
      <c r="B97" s="15" t="s">
        <v>3</v>
      </c>
      <c r="C97" s="79">
        <v>0</v>
      </c>
      <c r="D97" s="120"/>
    </row>
    <row r="98" spans="1:4" ht="15" thickBot="1" x14ac:dyDescent="0.35">
      <c r="A98" s="17" t="s">
        <v>24</v>
      </c>
      <c r="B98" s="29" t="s">
        <v>3</v>
      </c>
      <c r="C98" s="87">
        <v>0</v>
      </c>
      <c r="D98" s="120"/>
    </row>
    <row r="99" spans="1:4" ht="15" thickBot="1" x14ac:dyDescent="0.35">
      <c r="A99" s="32"/>
      <c r="B99" s="33"/>
      <c r="C99" s="114">
        <f>SUM(C96:C98)</f>
        <v>12.03</v>
      </c>
      <c r="D99" s="120"/>
    </row>
    <row r="100" spans="1:4" x14ac:dyDescent="0.3">
      <c r="A100" s="34" t="s">
        <v>58</v>
      </c>
      <c r="B100" s="35"/>
      <c r="C100" s="39"/>
      <c r="D100" s="120"/>
    </row>
    <row r="101" spans="1:4" x14ac:dyDescent="0.3">
      <c r="A101" s="1" t="s">
        <v>22</v>
      </c>
      <c r="B101" s="15" t="s">
        <v>3</v>
      </c>
      <c r="C101" s="79">
        <v>15.93</v>
      </c>
      <c r="D101" s="120"/>
    </row>
    <row r="102" spans="1:4" x14ac:dyDescent="0.3">
      <c r="A102" s="1" t="s">
        <v>23</v>
      </c>
      <c r="B102" s="15" t="s">
        <v>3</v>
      </c>
      <c r="C102" s="79">
        <v>0</v>
      </c>
      <c r="D102" s="120"/>
    </row>
    <row r="103" spans="1:4" ht="15" thickBot="1" x14ac:dyDescent="0.35">
      <c r="A103" s="17" t="s">
        <v>24</v>
      </c>
      <c r="B103" s="29" t="s">
        <v>3</v>
      </c>
      <c r="C103" s="87">
        <v>0</v>
      </c>
      <c r="D103" s="120"/>
    </row>
    <row r="104" spans="1:4" ht="15" thickBot="1" x14ac:dyDescent="0.35">
      <c r="A104" s="32"/>
      <c r="B104" s="33"/>
      <c r="C104" s="114">
        <f>SUM(C101:C103)</f>
        <v>15.93</v>
      </c>
      <c r="D104" s="120"/>
    </row>
    <row r="105" spans="1:4" x14ac:dyDescent="0.3">
      <c r="A105" s="34" t="s">
        <v>59</v>
      </c>
      <c r="B105" s="35"/>
      <c r="C105" s="39"/>
      <c r="D105" s="120"/>
    </row>
    <row r="106" spans="1:4" x14ac:dyDescent="0.3">
      <c r="A106" s="1" t="s">
        <v>22</v>
      </c>
      <c r="B106" s="15" t="s">
        <v>3</v>
      </c>
      <c r="C106" s="79">
        <v>17.22</v>
      </c>
      <c r="D106" s="120"/>
    </row>
    <row r="107" spans="1:4" x14ac:dyDescent="0.3">
      <c r="A107" s="1" t="s">
        <v>23</v>
      </c>
      <c r="B107" s="15" t="s">
        <v>3</v>
      </c>
      <c r="C107" s="79">
        <v>0</v>
      </c>
      <c r="D107" s="120"/>
    </row>
    <row r="108" spans="1:4" ht="15" thickBot="1" x14ac:dyDescent="0.35">
      <c r="A108" s="17" t="s">
        <v>24</v>
      </c>
      <c r="B108" s="29" t="s">
        <v>3</v>
      </c>
      <c r="C108" s="87">
        <v>0</v>
      </c>
      <c r="D108" s="120"/>
    </row>
    <row r="109" spans="1:4" ht="15" thickBot="1" x14ac:dyDescent="0.35">
      <c r="A109" s="32"/>
      <c r="B109" s="33"/>
      <c r="C109" s="114">
        <f>SUM(C106:C108)</f>
        <v>17.22</v>
      </c>
      <c r="D109" s="120"/>
    </row>
    <row r="110" spans="1:4" s="11" customFormat="1" ht="23.25" customHeight="1" thickBot="1" x14ac:dyDescent="0.35">
      <c r="A110" s="127" t="s">
        <v>66</v>
      </c>
      <c r="B110" s="128"/>
      <c r="C110" s="53">
        <f>C9+C14+C20+C25+C30+C30+C35+C40+C45++C51+C56+C61+C66+C72+C77+C83+C88+C94+C99+C104+C109</f>
        <v>2342.6799999999998</v>
      </c>
      <c r="D110" s="121"/>
    </row>
  </sheetData>
  <mergeCells count="2">
    <mergeCell ref="A110:B110"/>
    <mergeCell ref="D4:D110"/>
  </mergeCells>
  <phoneticPr fontId="4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4DDC-8843-49CD-8002-08547953A438}">
  <dimension ref="A1:H12"/>
  <sheetViews>
    <sheetView zoomScale="120" zoomScaleNormal="120" workbookViewId="0">
      <selection activeCell="C15" sqref="C15"/>
    </sheetView>
  </sheetViews>
  <sheetFormatPr defaultColWidth="8.88671875" defaultRowHeight="14.4" x14ac:dyDescent="0.3"/>
  <cols>
    <col min="1" max="1" width="17.109375" style="61" customWidth="1"/>
    <col min="2" max="2" width="14.88671875" style="62" customWidth="1"/>
    <col min="3" max="3" width="14" style="61" customWidth="1"/>
    <col min="4" max="16384" width="8.88671875" style="61"/>
  </cols>
  <sheetData>
    <row r="1" spans="1:8" ht="15" thickBot="1" x14ac:dyDescent="0.35"/>
    <row r="2" spans="1:8" s="16" customFormat="1" ht="33" customHeight="1" thickBot="1" x14ac:dyDescent="0.35">
      <c r="A2" s="63"/>
      <c r="B2" s="64" t="s">
        <v>65</v>
      </c>
      <c r="C2" s="65" t="s">
        <v>36</v>
      </c>
    </row>
    <row r="3" spans="1:8" x14ac:dyDescent="0.3">
      <c r="A3" s="66" t="s">
        <v>60</v>
      </c>
      <c r="B3" s="67">
        <f>'Część I -TERMIKA'!C24-'Część I -TERMIKA'!C23</f>
        <v>15405.75</v>
      </c>
      <c r="C3" s="68">
        <v>2</v>
      </c>
    </row>
    <row r="4" spans="1:8" x14ac:dyDescent="0.3">
      <c r="A4" s="69" t="s">
        <v>61</v>
      </c>
      <c r="B4" s="70">
        <f>'Część I -TERMIKA'!C23</f>
        <v>70</v>
      </c>
      <c r="C4" s="71" t="s">
        <v>37</v>
      </c>
    </row>
    <row r="5" spans="1:8" x14ac:dyDescent="0.3">
      <c r="A5" s="69" t="s">
        <v>62</v>
      </c>
      <c r="B5" s="70">
        <f>'Część II -Zielona Góra'!C19</f>
        <v>2107.63</v>
      </c>
      <c r="C5" s="71">
        <v>1</v>
      </c>
    </row>
    <row r="6" spans="1:8" x14ac:dyDescent="0.3">
      <c r="A6" s="69" t="s">
        <v>63</v>
      </c>
      <c r="B6" s="70">
        <f>'Część II -Zielona Góra'!C30</f>
        <v>3593.9599999999996</v>
      </c>
      <c r="C6" s="71">
        <v>1</v>
      </c>
    </row>
    <row r="7" spans="1:8" ht="15" thickBot="1" x14ac:dyDescent="0.35">
      <c r="A7" s="72" t="s">
        <v>64</v>
      </c>
      <c r="B7" s="73">
        <f>'Część III -KOPALNIE'!C110</f>
        <v>2342.6799999999998</v>
      </c>
      <c r="C7" s="74">
        <v>2</v>
      </c>
    </row>
    <row r="8" spans="1:8" ht="15" thickBot="1" x14ac:dyDescent="0.35">
      <c r="A8" s="75" t="s">
        <v>66</v>
      </c>
      <c r="B8" s="76">
        <f>SUM(B2:B7)</f>
        <v>23520.02</v>
      </c>
      <c r="C8" s="77"/>
    </row>
    <row r="12" spans="1:8" x14ac:dyDescent="0.3">
      <c r="H12" s="7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I -TERMIKA</vt:lpstr>
      <vt:lpstr>Część II -Zielona Góra</vt:lpstr>
      <vt:lpstr>Część III -KOPALNIE</vt:lpstr>
      <vt:lpstr>Łączna pow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Sasinowska-Gruszczyńska Grażyna</dc:creator>
  <cp:lastModifiedBy>Matysiak Anna (OCH)</cp:lastModifiedBy>
  <cp:lastPrinted>2026-02-09T12:12:08Z</cp:lastPrinted>
  <dcterms:created xsi:type="dcterms:W3CDTF">2015-06-05T18:19:34Z</dcterms:created>
  <dcterms:modified xsi:type="dcterms:W3CDTF">2026-02-25T10:21:08Z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2026-02-25T10:20:13Z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9e1f4e85-fa2f-47f8-854d-c2ea69445ce1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